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3" i="2"/>
  <c r="B22"/>
  <c r="B26" s="1"/>
  <c r="B21"/>
  <c r="B25" s="1"/>
  <c r="B20"/>
  <c r="B24" s="1"/>
  <c r="Z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Y14" s="1"/>
  <c r="Y13"/>
  <c r="X13"/>
  <c r="X12"/>
  <c r="Y12" s="1"/>
  <c r="Y11"/>
  <c r="X11"/>
  <c r="X10"/>
  <c r="Y10" s="1"/>
  <c r="Y9"/>
  <c r="X9"/>
  <c r="X8"/>
  <c r="Y8" s="1"/>
  <c r="Y7"/>
  <c r="X7"/>
  <c r="X6"/>
  <c r="Y6" s="1"/>
  <c r="Y5"/>
  <c r="X5"/>
  <c r="X4"/>
  <c r="Y4" s="1"/>
  <c r="Y16" l="1"/>
  <c r="X16"/>
  <c r="B27" i="1" l="1"/>
  <c r="B26"/>
  <c r="B25"/>
  <c r="Y17"/>
  <c r="Z17"/>
  <c r="X17"/>
  <c r="X8"/>
  <c r="X9"/>
  <c r="Y9" s="1"/>
  <c r="X10"/>
  <c r="Y10" s="1"/>
  <c r="X11"/>
  <c r="Y11" s="1"/>
  <c r="X12"/>
  <c r="Y12" s="1"/>
  <c r="X13"/>
  <c r="Y13" s="1"/>
  <c r="X14"/>
  <c r="Y14" s="1"/>
  <c r="X15"/>
  <c r="Y15" s="1"/>
  <c r="X7"/>
  <c r="X4"/>
  <c r="X5"/>
  <c r="Y8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C16"/>
  <c r="Y4" l="1"/>
  <c r="B21"/>
  <c r="B22"/>
  <c r="B23"/>
  <c r="B24"/>
  <c r="Y5" l="1"/>
  <c r="Y7"/>
  <c r="X6"/>
  <c r="Y6" s="1"/>
</calcChain>
</file>

<file path=xl/sharedStrings.xml><?xml version="1.0" encoding="utf-8"?>
<sst xmlns="http://schemas.openxmlformats.org/spreadsheetml/2006/main" count="98" uniqueCount="51">
  <si>
    <t>ПОЭЛЕМЕНТНЫЙ АНАЛИЗ КОНТРОЛЬНОЙ РАБОТЫ</t>
  </si>
  <si>
    <t>№ п\п</t>
  </si>
  <si>
    <r>
      <t xml:space="preserve">        </t>
    </r>
    <r>
      <rPr>
        <b/>
        <u/>
        <sz val="10"/>
        <color theme="1"/>
        <rFont val="Times New Roman"/>
        <family val="1"/>
        <charset val="204"/>
      </rPr>
      <t>Тема задания</t>
    </r>
  </si>
  <si>
    <t>1 задание (1б.)</t>
  </si>
  <si>
    <t>2 задание (1б.)</t>
  </si>
  <si>
    <t>5 задание (1б.)</t>
  </si>
  <si>
    <t>Кл-во баллов</t>
  </si>
  <si>
    <t>отметка</t>
  </si>
  <si>
    <t>% выполнения  заданием</t>
  </si>
  <si>
    <r>
      <t xml:space="preserve">К </t>
    </r>
    <r>
      <rPr>
        <b/>
        <vertAlign val="subscript"/>
        <sz val="10"/>
        <color theme="1"/>
        <rFont val="Times New Roman"/>
        <family val="1"/>
        <charset val="204"/>
      </rPr>
      <t>ус</t>
    </r>
  </si>
  <si>
    <t>4 задание (1б.)</t>
  </si>
  <si>
    <t>3 задание (1б.)</t>
  </si>
  <si>
    <t>среднее</t>
  </si>
  <si>
    <t>Кол-во"4"-</t>
  </si>
  <si>
    <t>Кол-во"5"-</t>
  </si>
  <si>
    <t>Кол-во"3"-</t>
  </si>
  <si>
    <t>Кол-во"2"-</t>
  </si>
  <si>
    <t xml:space="preserve">% успев - </t>
  </si>
  <si>
    <t>% кач-ва</t>
  </si>
  <si>
    <t>СОУ</t>
  </si>
  <si>
    <t>6 задание (1б.)</t>
  </si>
  <si>
    <t>7 задание (1б.)</t>
  </si>
  <si>
    <t>8 задание (1б.)</t>
  </si>
  <si>
    <t>9 задание (1б.)</t>
  </si>
  <si>
    <t>10 задание (1б.)</t>
  </si>
  <si>
    <t>11 задание (1б.)</t>
  </si>
  <si>
    <t>12 задание (1б.)</t>
  </si>
  <si>
    <t>13 задание (1б.)</t>
  </si>
  <si>
    <t>14 задание (1б.)</t>
  </si>
  <si>
    <t>15 задание (1б.)</t>
  </si>
  <si>
    <t>16 задание (1б.)</t>
  </si>
  <si>
    <t>17 задание (1б.)</t>
  </si>
  <si>
    <t>18 задание (1б.)</t>
  </si>
  <si>
    <t>19 задание (1б.)</t>
  </si>
  <si>
    <t>20 задание (1б.)</t>
  </si>
  <si>
    <t>21 задание (1б.)</t>
  </si>
  <si>
    <r>
      <t xml:space="preserve">Предмет </t>
    </r>
    <r>
      <rPr>
        <b/>
        <i/>
        <u/>
        <sz val="12"/>
        <color theme="1"/>
        <rFont val="Times New Roman"/>
        <family val="1"/>
        <charset val="204"/>
      </rPr>
      <t>информатика</t>
    </r>
    <r>
      <rPr>
        <b/>
        <sz val="12"/>
        <color theme="1"/>
        <rFont val="Times New Roman"/>
        <family val="1"/>
        <charset val="204"/>
      </rPr>
      <t xml:space="preserve">  Класс 9Б  Ф.И.О. учителя </t>
    </r>
    <r>
      <rPr>
        <b/>
        <i/>
        <u/>
        <sz val="12"/>
        <color theme="1"/>
        <rFont val="Times New Roman"/>
        <family val="1"/>
        <charset val="204"/>
      </rPr>
      <t>Кулбаева Мария Михайловна</t>
    </r>
    <r>
      <rPr>
        <b/>
        <sz val="12"/>
        <color theme="1"/>
        <rFont val="Times New Roman"/>
        <family val="1"/>
        <charset val="204"/>
      </rPr>
      <t xml:space="preserve">          Дата проведения </t>
    </r>
    <r>
      <rPr>
        <b/>
        <i/>
        <u/>
        <sz val="12"/>
        <color theme="1"/>
        <rFont val="Times New Roman"/>
        <family val="1"/>
        <charset val="204"/>
      </rPr>
      <t>13.05.2015</t>
    </r>
    <r>
      <rPr>
        <b/>
        <sz val="12"/>
        <color theme="1"/>
        <rFont val="Times New Roman"/>
        <family val="1"/>
        <charset val="204"/>
      </rPr>
      <t xml:space="preserve">  Максимальный балл </t>
    </r>
    <r>
      <rPr>
        <b/>
        <i/>
        <u/>
        <sz val="12"/>
        <color theme="1"/>
        <rFont val="Times New Roman"/>
        <family val="1"/>
        <charset val="204"/>
      </rPr>
      <t xml:space="preserve">21 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</si>
  <si>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Предмет </t>
    </r>
    <r>
      <rPr>
        <b/>
        <i/>
        <u/>
        <sz val="12"/>
        <color theme="1"/>
        <rFont val="Times New Roman"/>
        <family val="1"/>
        <charset val="204"/>
      </rPr>
      <t>информатика</t>
    </r>
    <r>
      <rPr>
        <b/>
        <sz val="12"/>
        <color theme="1"/>
        <rFont val="Times New Roman"/>
        <family val="1"/>
        <charset val="204"/>
      </rPr>
      <t xml:space="preserve">  Класс 9В  Ф.И.О. учителя </t>
    </r>
    <r>
      <rPr>
        <b/>
        <i/>
        <u/>
        <sz val="12"/>
        <color theme="1"/>
        <rFont val="Times New Roman"/>
        <family val="1"/>
        <charset val="204"/>
      </rPr>
      <t>Кулбаева Мария Михайловна</t>
    </r>
    <r>
      <rPr>
        <b/>
        <sz val="12"/>
        <color theme="1"/>
        <rFont val="Times New Roman"/>
        <family val="1"/>
        <charset val="204"/>
      </rPr>
      <t xml:space="preserve">          Дата проведения </t>
    </r>
    <r>
      <rPr>
        <b/>
        <i/>
        <u/>
        <sz val="12"/>
        <color theme="1"/>
        <rFont val="Times New Roman"/>
        <family val="1"/>
        <charset val="204"/>
      </rPr>
      <t>13.05.2015</t>
    </r>
    <r>
      <rPr>
        <b/>
        <sz val="12"/>
        <color theme="1"/>
        <rFont val="Times New Roman"/>
        <family val="1"/>
        <charset val="204"/>
      </rPr>
      <t xml:space="preserve">  Максимальный балл </t>
    </r>
    <r>
      <rPr>
        <b/>
        <i/>
        <u/>
        <sz val="12"/>
        <color theme="1"/>
        <rFont val="Times New Roman"/>
        <family val="1"/>
        <charset val="204"/>
      </rPr>
      <t xml:space="preserve">21  </t>
    </r>
    <r>
      <rPr>
        <b/>
        <sz val="12"/>
        <color theme="1"/>
        <rFont val="Times New Roman"/>
        <family val="1"/>
        <charset val="204"/>
      </rPr>
      <t xml:space="preserve"> </t>
    </r>
  </si>
  <si>
    <t>не был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</si>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</sst>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2" fontId="0" fillId="0" borderId="0" xfId="0" applyNumberFormat="1"/>
    <xf numFmtId="0" fontId="0" fillId="0" borderId="10" xfId="0" applyBorder="1" applyAlignment="1">
      <alignment horizontal="left" vertical="center" wrapText="1"/>
    </xf>
    <xf numFmtId="0" fontId="6" fillId="0" borderId="6" xfId="0" applyFont="1" applyBorder="1" applyAlignment="1">
      <alignment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2" fontId="7" fillId="0" borderId="0" xfId="0" applyNumberFormat="1" applyFont="1"/>
    <xf numFmtId="9" fontId="6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>
      <pane ySplit="3" topLeftCell="A4" activePane="bottomLeft" state="frozen"/>
      <selection pane="bottomLeft" activeCell="E7" sqref="E7"/>
    </sheetView>
  </sheetViews>
  <sheetFormatPr defaultRowHeight="15"/>
  <cols>
    <col min="1" max="1" width="10.42578125" customWidth="1"/>
    <col min="2" max="2" width="17.28515625" customWidth="1"/>
    <col min="3" max="23" width="5.7109375" style="17" customWidth="1"/>
    <col min="24" max="24" width="11.42578125" bestFit="1" customWidth="1"/>
    <col min="25" max="25" width="9.28515625" customWidth="1"/>
  </cols>
  <sheetData>
    <row r="1" spans="1:26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50.25" customHeight="1" thickBo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77.25" customHeight="1">
      <c r="A3" s="4" t="s">
        <v>1</v>
      </c>
      <c r="B3" s="5" t="s">
        <v>2</v>
      </c>
      <c r="C3" s="15" t="s">
        <v>3</v>
      </c>
      <c r="D3" s="15" t="s">
        <v>4</v>
      </c>
      <c r="E3" s="15" t="s">
        <v>11</v>
      </c>
      <c r="F3" s="15" t="s">
        <v>10</v>
      </c>
      <c r="G3" s="15" t="s">
        <v>5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6" t="s">
        <v>6</v>
      </c>
      <c r="Y3" s="7" t="s">
        <v>9</v>
      </c>
      <c r="Z3" s="4" t="s">
        <v>7</v>
      </c>
    </row>
    <row r="4" spans="1:26" ht="20.100000000000001" customHeight="1" thickBot="1">
      <c r="A4" s="1">
        <v>1</v>
      </c>
      <c r="B4" s="14" t="s">
        <v>39</v>
      </c>
      <c r="C4" s="16">
        <v>1</v>
      </c>
      <c r="D4" s="16"/>
      <c r="E4" s="16">
        <v>1</v>
      </c>
      <c r="F4" s="16"/>
      <c r="G4" s="16">
        <v>1</v>
      </c>
      <c r="H4" s="16"/>
      <c r="I4" s="16">
        <v>1</v>
      </c>
      <c r="J4" s="16">
        <v>1</v>
      </c>
      <c r="K4" s="16">
        <v>1</v>
      </c>
      <c r="L4" s="16"/>
      <c r="M4" s="16">
        <v>1</v>
      </c>
      <c r="N4" s="16">
        <v>1</v>
      </c>
      <c r="O4" s="16"/>
      <c r="P4" s="16">
        <v>1</v>
      </c>
      <c r="Q4" s="16"/>
      <c r="R4" s="16">
        <v>1</v>
      </c>
      <c r="S4" s="16">
        <v>1</v>
      </c>
      <c r="T4" s="16"/>
      <c r="U4" s="16">
        <v>1</v>
      </c>
      <c r="V4" s="16"/>
      <c r="W4" s="16">
        <v>1</v>
      </c>
      <c r="X4" s="2">
        <f>SUM(C4:W4)</f>
        <v>13</v>
      </c>
      <c r="Y4" s="8">
        <f>X4/21</f>
        <v>0.61904761904761907</v>
      </c>
      <c r="Z4" s="2">
        <v>3</v>
      </c>
    </row>
    <row r="5" spans="1:26" ht="20.100000000000001" customHeight="1" thickBot="1">
      <c r="A5" s="1">
        <v>2</v>
      </c>
      <c r="B5" s="14" t="s">
        <v>40</v>
      </c>
      <c r="C5" s="16">
        <v>1</v>
      </c>
      <c r="D5" s="16"/>
      <c r="E5" s="16">
        <v>1</v>
      </c>
      <c r="F5" s="16">
        <v>1</v>
      </c>
      <c r="G5" s="16">
        <v>1</v>
      </c>
      <c r="H5" s="16">
        <v>1</v>
      </c>
      <c r="I5" s="16"/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/>
      <c r="P5" s="16"/>
      <c r="Q5" s="16">
        <v>1</v>
      </c>
      <c r="R5" s="16">
        <v>1</v>
      </c>
      <c r="S5" s="16"/>
      <c r="T5" s="16">
        <v>1</v>
      </c>
      <c r="U5" s="16">
        <v>1</v>
      </c>
      <c r="V5" s="16">
        <v>1</v>
      </c>
      <c r="W5" s="16">
        <v>1</v>
      </c>
      <c r="X5" s="2">
        <f>SUM(C5:W5)</f>
        <v>16</v>
      </c>
      <c r="Y5" s="8">
        <f t="shared" ref="Y5:Y15" si="0">X5/21</f>
        <v>0.76190476190476186</v>
      </c>
      <c r="Z5" s="2">
        <v>4</v>
      </c>
    </row>
    <row r="6" spans="1:26" ht="20.100000000000001" customHeight="1" thickBot="1">
      <c r="A6" s="1">
        <v>3</v>
      </c>
      <c r="B6" s="14" t="s">
        <v>41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2">
        <f>SUM(I6:W6)</f>
        <v>15</v>
      </c>
      <c r="Y6" s="8">
        <f t="shared" si="0"/>
        <v>0.7142857142857143</v>
      </c>
      <c r="Z6" s="2">
        <v>4</v>
      </c>
    </row>
    <row r="7" spans="1:26" ht="20.100000000000001" customHeight="1" thickBot="1">
      <c r="A7" s="1">
        <v>4</v>
      </c>
      <c r="B7" s="14" t="s">
        <v>42</v>
      </c>
      <c r="C7" s="16">
        <v>1</v>
      </c>
      <c r="D7" s="16"/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/>
      <c r="L7" s="16">
        <v>1</v>
      </c>
      <c r="M7" s="16">
        <v>1</v>
      </c>
      <c r="N7" s="16"/>
      <c r="O7" s="16">
        <v>1</v>
      </c>
      <c r="P7" s="16"/>
      <c r="Q7" s="16">
        <v>1</v>
      </c>
      <c r="R7" s="16"/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2">
        <f>SUM(C7:W7)</f>
        <v>16</v>
      </c>
      <c r="Y7" s="8">
        <f t="shared" si="0"/>
        <v>0.76190476190476186</v>
      </c>
      <c r="Z7" s="2">
        <v>4</v>
      </c>
    </row>
    <row r="8" spans="1:26" ht="20.100000000000001" customHeight="1" thickBot="1">
      <c r="A8" s="1">
        <v>5</v>
      </c>
      <c r="B8" s="14" t="s">
        <v>43</v>
      </c>
      <c r="C8" s="16">
        <v>1</v>
      </c>
      <c r="D8" s="16">
        <v>1</v>
      </c>
      <c r="E8" s="16">
        <v>1</v>
      </c>
      <c r="F8" s="16">
        <v>1</v>
      </c>
      <c r="G8" s="16"/>
      <c r="H8" s="16">
        <v>1</v>
      </c>
      <c r="I8" s="16"/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2">
        <f t="shared" ref="X8:X15" si="1">SUM(C8:W8)</f>
        <v>19</v>
      </c>
      <c r="Y8" s="8">
        <f t="shared" si="0"/>
        <v>0.90476190476190477</v>
      </c>
      <c r="Z8" s="2">
        <v>5</v>
      </c>
    </row>
    <row r="9" spans="1:26" ht="20.100000000000001" customHeight="1" thickBot="1">
      <c r="A9" s="1">
        <v>6</v>
      </c>
      <c r="B9" s="14" t="s">
        <v>44</v>
      </c>
      <c r="C9" s="16">
        <v>1</v>
      </c>
      <c r="D9" s="16"/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2">
        <f t="shared" si="1"/>
        <v>20</v>
      </c>
      <c r="Y9" s="8">
        <f t="shared" si="0"/>
        <v>0.95238095238095233</v>
      </c>
      <c r="Z9" s="2">
        <v>5</v>
      </c>
    </row>
    <row r="10" spans="1:26" ht="20.100000000000001" customHeight="1" thickBot="1">
      <c r="A10" s="1">
        <v>7</v>
      </c>
      <c r="B10" s="14" t="s">
        <v>45</v>
      </c>
      <c r="C10" s="16"/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/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/>
      <c r="T10" s="16"/>
      <c r="U10" s="16"/>
      <c r="V10" s="16">
        <v>1</v>
      </c>
      <c r="W10" s="16">
        <v>1</v>
      </c>
      <c r="X10" s="2">
        <f t="shared" si="1"/>
        <v>16</v>
      </c>
      <c r="Y10" s="8">
        <f t="shared" si="0"/>
        <v>0.76190476190476186</v>
      </c>
      <c r="Z10" s="2">
        <v>4</v>
      </c>
    </row>
    <row r="11" spans="1:26" ht="20.100000000000001" customHeight="1" thickBot="1">
      <c r="A11" s="1">
        <v>8</v>
      </c>
      <c r="B11" s="14" t="s">
        <v>46</v>
      </c>
      <c r="C11" s="16">
        <v>1</v>
      </c>
      <c r="D11" s="16"/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2">
        <f t="shared" si="1"/>
        <v>20</v>
      </c>
      <c r="Y11" s="8">
        <f t="shared" si="0"/>
        <v>0.95238095238095233</v>
      </c>
      <c r="Z11" s="2">
        <v>5</v>
      </c>
    </row>
    <row r="12" spans="1:26" ht="20.100000000000001" customHeight="1" thickBot="1">
      <c r="A12" s="1">
        <v>9</v>
      </c>
      <c r="B12" s="14" t="s">
        <v>47</v>
      </c>
      <c r="C12" s="16">
        <v>1</v>
      </c>
      <c r="D12" s="16"/>
      <c r="E12" s="16"/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/>
      <c r="W12" s="16">
        <v>1</v>
      </c>
      <c r="X12" s="2">
        <f t="shared" si="1"/>
        <v>17</v>
      </c>
      <c r="Y12" s="8">
        <f t="shared" si="0"/>
        <v>0.80952380952380953</v>
      </c>
      <c r="Z12" s="2">
        <v>4</v>
      </c>
    </row>
    <row r="13" spans="1:26" ht="20.100000000000001" customHeight="1" thickBot="1">
      <c r="A13" s="1">
        <v>10</v>
      </c>
      <c r="B13" s="14" t="s">
        <v>48</v>
      </c>
      <c r="C13" s="16">
        <v>1</v>
      </c>
      <c r="D13" s="16">
        <v>1</v>
      </c>
      <c r="E13" s="16">
        <v>1</v>
      </c>
      <c r="F13" s="16">
        <v>1</v>
      </c>
      <c r="G13" s="16"/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2">
        <f t="shared" si="1"/>
        <v>20</v>
      </c>
      <c r="Y13" s="8">
        <f t="shared" si="0"/>
        <v>0.95238095238095233</v>
      </c>
      <c r="Z13" s="2">
        <v>5</v>
      </c>
    </row>
    <row r="14" spans="1:26" ht="23.25" customHeight="1" thickBot="1">
      <c r="A14" s="1">
        <v>11</v>
      </c>
      <c r="B14" s="14" t="s">
        <v>49</v>
      </c>
      <c r="C14" s="16">
        <v>1</v>
      </c>
      <c r="D14" s="16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2">
        <f t="shared" si="1"/>
        <v>20</v>
      </c>
      <c r="Y14" s="8">
        <f t="shared" si="0"/>
        <v>0.95238095238095233</v>
      </c>
      <c r="Z14" s="2">
        <v>5</v>
      </c>
    </row>
    <row r="15" spans="1:26" ht="20.100000000000001" customHeight="1" thickBot="1">
      <c r="A15" s="1">
        <v>12</v>
      </c>
      <c r="B15" s="14" t="s">
        <v>50</v>
      </c>
      <c r="C15" s="16">
        <v>1</v>
      </c>
      <c r="D15" s="16">
        <v>1</v>
      </c>
      <c r="E15" s="16">
        <v>1</v>
      </c>
      <c r="F15" s="16"/>
      <c r="G15" s="16"/>
      <c r="H15" s="16">
        <v>1</v>
      </c>
      <c r="I15" s="16">
        <v>1</v>
      </c>
      <c r="J15" s="16"/>
      <c r="K15" s="16">
        <v>1</v>
      </c>
      <c r="L15" s="16">
        <v>1</v>
      </c>
      <c r="M15" s="16">
        <v>1</v>
      </c>
      <c r="N15" s="16"/>
      <c r="O15" s="16">
        <v>1</v>
      </c>
      <c r="P15" s="16">
        <v>1</v>
      </c>
      <c r="Q15" s="16"/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2">
        <f t="shared" si="1"/>
        <v>16</v>
      </c>
      <c r="Y15" s="8">
        <f t="shared" si="0"/>
        <v>0.76190476190476186</v>
      </c>
      <c r="Z15" s="2">
        <v>4</v>
      </c>
    </row>
    <row r="16" spans="1:26" ht="25.5" customHeight="1" thickBot="1">
      <c r="A16" s="24" t="s">
        <v>8</v>
      </c>
      <c r="B16" s="25"/>
      <c r="C16" s="20">
        <f>SUM(C4:C15)/12</f>
        <v>0.91666666666666663</v>
      </c>
      <c r="D16" s="20">
        <f t="shared" ref="D16:W16" si="2">SUM(D4:D15)/12</f>
        <v>0.41666666666666669</v>
      </c>
      <c r="E16" s="20">
        <f t="shared" si="2"/>
        <v>0.91666666666666663</v>
      </c>
      <c r="F16" s="20">
        <f t="shared" si="2"/>
        <v>0.83333333333333337</v>
      </c>
      <c r="G16" s="20">
        <f t="shared" si="2"/>
        <v>0.75</v>
      </c>
      <c r="H16" s="20">
        <f t="shared" si="2"/>
        <v>0.91666666666666663</v>
      </c>
      <c r="I16" s="20">
        <f t="shared" si="2"/>
        <v>0.83333333333333337</v>
      </c>
      <c r="J16" s="20">
        <f t="shared" si="2"/>
        <v>0.91666666666666663</v>
      </c>
      <c r="K16" s="20">
        <f t="shared" si="2"/>
        <v>0.91666666666666663</v>
      </c>
      <c r="L16" s="20">
        <f t="shared" si="2"/>
        <v>0.83333333333333337</v>
      </c>
      <c r="M16" s="20">
        <f t="shared" si="2"/>
        <v>0.91666666666666663</v>
      </c>
      <c r="N16" s="20">
        <f t="shared" si="2"/>
        <v>0.83333333333333337</v>
      </c>
      <c r="O16" s="20">
        <f t="shared" si="2"/>
        <v>0.83333333333333337</v>
      </c>
      <c r="P16" s="20">
        <f t="shared" si="2"/>
        <v>0.83333333333333337</v>
      </c>
      <c r="Q16" s="20">
        <f t="shared" si="2"/>
        <v>0.83333333333333337</v>
      </c>
      <c r="R16" s="20">
        <f t="shared" si="2"/>
        <v>0.91666666666666663</v>
      </c>
      <c r="S16" s="20">
        <f t="shared" si="2"/>
        <v>0.83333333333333337</v>
      </c>
      <c r="T16" s="20">
        <f t="shared" si="2"/>
        <v>0.83333333333333337</v>
      </c>
      <c r="U16" s="20">
        <f t="shared" si="2"/>
        <v>0.91666666666666663</v>
      </c>
      <c r="V16" s="20">
        <f t="shared" si="2"/>
        <v>0.83333333333333337</v>
      </c>
      <c r="W16" s="20">
        <f t="shared" si="2"/>
        <v>1</v>
      </c>
      <c r="X16" s="9"/>
      <c r="Y16" s="3"/>
      <c r="Z16" s="3"/>
    </row>
    <row r="17" spans="1:27">
      <c r="A17" t="s">
        <v>12</v>
      </c>
      <c r="X17" s="11">
        <f>AVERAGE(X4:X15)</f>
        <v>17.333333333333332</v>
      </c>
      <c r="Y17" s="10">
        <f t="shared" ref="Y17:Z17" si="3">AVERAGE(Y4:Y15)</f>
        <v>0.82539682539682546</v>
      </c>
      <c r="Z17" s="21">
        <f t="shared" si="3"/>
        <v>4.333333333333333</v>
      </c>
    </row>
    <row r="19" spans="1:27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1" spans="1:27">
      <c r="A21" t="s">
        <v>14</v>
      </c>
      <c r="B21">
        <f>COUNTIF(Z4:Z15,5)</f>
        <v>5</v>
      </c>
    </row>
    <row r="22" spans="1:27">
      <c r="A22" t="s">
        <v>13</v>
      </c>
      <c r="B22">
        <f>COUNTIF(Z4:Z15,4)</f>
        <v>6</v>
      </c>
    </row>
    <row r="23" spans="1:27">
      <c r="A23" t="s">
        <v>15</v>
      </c>
      <c r="B23">
        <f>COUNTIF(Z4:Z15,3)</f>
        <v>1</v>
      </c>
    </row>
    <row r="24" spans="1:27">
      <c r="A24" t="s">
        <v>16</v>
      </c>
      <c r="B24">
        <f>COUNTIF(Z4:Z15,2)</f>
        <v>0</v>
      </c>
    </row>
    <row r="25" spans="1:27">
      <c r="A25" t="s">
        <v>17</v>
      </c>
      <c r="B25" s="12">
        <f>(B21+B22+B23)/12</f>
        <v>1</v>
      </c>
      <c r="C25" s="18"/>
      <c r="D25" s="18"/>
      <c r="E25" s="18"/>
      <c r="F25" s="18"/>
      <c r="G25" s="18"/>
      <c r="H25" s="18"/>
    </row>
    <row r="26" spans="1:27">
      <c r="A26" t="s">
        <v>18</v>
      </c>
      <c r="B26" s="12">
        <f>SUM(B21:B22)/12</f>
        <v>0.91666666666666663</v>
      </c>
      <c r="C26" s="18"/>
      <c r="D26" s="18"/>
      <c r="E26" s="18"/>
      <c r="F26" s="18"/>
      <c r="G26" s="18"/>
      <c r="H26" s="18"/>
    </row>
    <row r="27" spans="1:27">
      <c r="A27" t="s">
        <v>19</v>
      </c>
      <c r="B27" s="13">
        <f>(B21+B22*0.64+B23*0.36+B24*0.14)/12</f>
        <v>0.76666666666666661</v>
      </c>
      <c r="C27" s="19"/>
      <c r="D27" s="19"/>
      <c r="E27" s="19"/>
      <c r="F27" s="19"/>
      <c r="G27" s="19"/>
      <c r="H27" s="19"/>
    </row>
  </sheetData>
  <mergeCells count="4">
    <mergeCell ref="A1:Z1"/>
    <mergeCell ref="A2:Z2"/>
    <mergeCell ref="A16:B16"/>
    <mergeCell ref="A19:A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4" sqref="B4:B14"/>
    </sheetView>
  </sheetViews>
  <sheetFormatPr defaultRowHeight="15"/>
  <cols>
    <col min="2" max="2" width="21" customWidth="1"/>
    <col min="3" max="23" width="5.7109375" customWidth="1"/>
  </cols>
  <sheetData>
    <row r="1" spans="1:26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2.75" customHeight="1" thickBo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75.75" customHeight="1">
      <c r="A3" s="4" t="s">
        <v>1</v>
      </c>
      <c r="B3" s="5" t="s">
        <v>2</v>
      </c>
      <c r="C3" s="15" t="s">
        <v>3</v>
      </c>
      <c r="D3" s="15" t="s">
        <v>4</v>
      </c>
      <c r="E3" s="15" t="s">
        <v>11</v>
      </c>
      <c r="F3" s="15" t="s">
        <v>10</v>
      </c>
      <c r="G3" s="15" t="s">
        <v>5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6" t="s">
        <v>6</v>
      </c>
      <c r="Y3" s="7" t="s">
        <v>9</v>
      </c>
      <c r="Z3" s="4" t="s">
        <v>7</v>
      </c>
    </row>
    <row r="4" spans="1:26" ht="15.75" thickBot="1">
      <c r="A4" s="1">
        <v>1</v>
      </c>
      <c r="B4" s="26" t="s">
        <v>39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/>
      <c r="I4" s="16">
        <v>1</v>
      </c>
      <c r="J4" s="16">
        <v>1</v>
      </c>
      <c r="K4" s="16"/>
      <c r="L4" s="16">
        <v>1</v>
      </c>
      <c r="M4" s="16">
        <v>1</v>
      </c>
      <c r="N4" s="16">
        <v>1</v>
      </c>
      <c r="O4" s="16"/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/>
      <c r="V4" s="16">
        <v>1</v>
      </c>
      <c r="W4" s="16">
        <v>1</v>
      </c>
      <c r="X4" s="2">
        <f>SUM(C4:W4)</f>
        <v>17</v>
      </c>
      <c r="Y4" s="8">
        <f>X4/21</f>
        <v>0.80952380952380953</v>
      </c>
      <c r="Z4" s="2">
        <v>4</v>
      </c>
    </row>
    <row r="5" spans="1:26" ht="15.75" thickBot="1">
      <c r="A5" s="1">
        <v>2</v>
      </c>
      <c r="B5" s="26" t="s">
        <v>40</v>
      </c>
      <c r="C5" s="16">
        <v>1</v>
      </c>
      <c r="D5" s="16"/>
      <c r="E5" s="16">
        <v>1</v>
      </c>
      <c r="F5" s="16">
        <v>1</v>
      </c>
      <c r="G5" s="16"/>
      <c r="H5" s="16">
        <v>1</v>
      </c>
      <c r="I5" s="16">
        <v>1</v>
      </c>
      <c r="J5" s="16"/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/>
      <c r="R5" s="16"/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2">
        <f>SUM(C5:W5)</f>
        <v>16</v>
      </c>
      <c r="Y5" s="8">
        <f t="shared" ref="Y5:Y14" si="0">X5/21</f>
        <v>0.76190476190476186</v>
      </c>
      <c r="Z5" s="2">
        <v>4</v>
      </c>
    </row>
    <row r="6" spans="1:26" ht="15.75" thickBot="1">
      <c r="A6" s="1">
        <v>3</v>
      </c>
      <c r="B6" s="26" t="s">
        <v>41</v>
      </c>
      <c r="C6" s="16">
        <v>1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/>
      <c r="Q6" s="16"/>
      <c r="R6" s="16">
        <v>1</v>
      </c>
      <c r="S6" s="16"/>
      <c r="T6" s="16">
        <v>1</v>
      </c>
      <c r="U6" s="16">
        <v>1</v>
      </c>
      <c r="V6" s="16"/>
      <c r="W6" s="16">
        <v>1</v>
      </c>
      <c r="X6" s="2">
        <f t="shared" ref="X6:X14" si="1">SUM(C6:W6)</f>
        <v>16</v>
      </c>
      <c r="Y6" s="8">
        <f t="shared" si="0"/>
        <v>0.76190476190476186</v>
      </c>
      <c r="Z6" s="2">
        <v>4</v>
      </c>
    </row>
    <row r="7" spans="1:26" ht="15.75" thickBot="1">
      <c r="A7" s="1">
        <v>4</v>
      </c>
      <c r="B7" s="26" t="s">
        <v>42</v>
      </c>
      <c r="C7" s="16">
        <v>1</v>
      </c>
      <c r="D7" s="16"/>
      <c r="E7" s="16">
        <v>1</v>
      </c>
      <c r="F7" s="16"/>
      <c r="G7" s="16">
        <v>1</v>
      </c>
      <c r="H7" s="16">
        <v>1</v>
      </c>
      <c r="I7" s="16">
        <v>1</v>
      </c>
      <c r="J7" s="16">
        <v>1</v>
      </c>
      <c r="K7" s="16"/>
      <c r="L7" s="16">
        <v>1</v>
      </c>
      <c r="M7" s="16">
        <v>1</v>
      </c>
      <c r="N7" s="16"/>
      <c r="O7" s="16"/>
      <c r="P7" s="16"/>
      <c r="Q7" s="16"/>
      <c r="R7" s="16">
        <v>1</v>
      </c>
      <c r="S7" s="16"/>
      <c r="T7" s="16">
        <v>1</v>
      </c>
      <c r="U7" s="16">
        <v>1</v>
      </c>
      <c r="V7" s="16">
        <v>1</v>
      </c>
      <c r="W7" s="16"/>
      <c r="X7" s="2">
        <f t="shared" si="1"/>
        <v>12</v>
      </c>
      <c r="Y7" s="8">
        <f>X7/21</f>
        <v>0.5714285714285714</v>
      </c>
      <c r="Z7" s="2">
        <v>3</v>
      </c>
    </row>
    <row r="8" spans="1:26" ht="15.75" thickBot="1">
      <c r="A8" s="1">
        <v>5</v>
      </c>
      <c r="B8" s="26" t="s">
        <v>43</v>
      </c>
      <c r="C8" s="16">
        <v>1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16"/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/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/>
      <c r="W8" s="16">
        <v>1</v>
      </c>
      <c r="X8" s="2">
        <f t="shared" si="1"/>
        <v>17</v>
      </c>
      <c r="Y8" s="8">
        <f t="shared" si="0"/>
        <v>0.80952380952380953</v>
      </c>
      <c r="Z8" s="2">
        <v>4</v>
      </c>
    </row>
    <row r="9" spans="1:26" ht="15.75" thickBot="1">
      <c r="A9" s="1">
        <v>6</v>
      </c>
      <c r="B9" s="26" t="s">
        <v>44</v>
      </c>
      <c r="C9" s="27" t="s">
        <v>38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2">
        <f t="shared" si="1"/>
        <v>0</v>
      </c>
      <c r="Y9" s="8">
        <f t="shared" si="0"/>
        <v>0</v>
      </c>
      <c r="Z9" s="2"/>
    </row>
    <row r="10" spans="1:26" ht="15.75" thickBot="1">
      <c r="A10" s="1">
        <v>7</v>
      </c>
      <c r="B10" s="26" t="s">
        <v>45</v>
      </c>
      <c r="C10" s="16">
        <v>1</v>
      </c>
      <c r="D10" s="16"/>
      <c r="E10" s="16">
        <v>1</v>
      </c>
      <c r="F10" s="16">
        <v>1</v>
      </c>
      <c r="G10" s="16">
        <v>1</v>
      </c>
      <c r="H10" s="16">
        <v>1</v>
      </c>
      <c r="I10" s="16"/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/>
      <c r="Q10" s="16">
        <v>1</v>
      </c>
      <c r="R10" s="16">
        <v>1</v>
      </c>
      <c r="S10" s="16">
        <v>1</v>
      </c>
      <c r="T10" s="16">
        <v>1</v>
      </c>
      <c r="U10" s="16"/>
      <c r="V10" s="16">
        <v>1</v>
      </c>
      <c r="W10" s="16">
        <v>1</v>
      </c>
      <c r="X10" s="2">
        <f t="shared" si="1"/>
        <v>17</v>
      </c>
      <c r="Y10" s="8">
        <f t="shared" si="0"/>
        <v>0.80952380952380953</v>
      </c>
      <c r="Z10" s="2">
        <v>4</v>
      </c>
    </row>
    <row r="11" spans="1:26" ht="15.75" thickBot="1">
      <c r="A11" s="1">
        <v>8</v>
      </c>
      <c r="B11" s="26" t="s">
        <v>46</v>
      </c>
      <c r="C11" s="16">
        <v>1</v>
      </c>
      <c r="D11" s="16">
        <v>1</v>
      </c>
      <c r="E11" s="16">
        <v>1</v>
      </c>
      <c r="F11" s="16"/>
      <c r="G11" s="16">
        <v>1</v>
      </c>
      <c r="H11" s="16">
        <v>1</v>
      </c>
      <c r="I11" s="16"/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/>
      <c r="Q11" s="16"/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/>
      <c r="X11" s="2">
        <f t="shared" si="1"/>
        <v>16</v>
      </c>
      <c r="Y11" s="8">
        <f t="shared" si="0"/>
        <v>0.76190476190476186</v>
      </c>
      <c r="Z11" s="2">
        <v>4</v>
      </c>
    </row>
    <row r="12" spans="1:26" ht="15.75" thickBot="1">
      <c r="A12" s="1">
        <v>9</v>
      </c>
      <c r="B12" s="26" t="s">
        <v>47</v>
      </c>
      <c r="C12" s="16">
        <v>1</v>
      </c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>
        <v>1</v>
      </c>
      <c r="P12" s="16"/>
      <c r="Q12" s="16"/>
      <c r="R12" s="16"/>
      <c r="S12" s="16"/>
      <c r="T12" s="16"/>
      <c r="U12" s="16">
        <v>1</v>
      </c>
      <c r="V12" s="16"/>
      <c r="W12" s="16"/>
      <c r="X12" s="2">
        <f t="shared" si="1"/>
        <v>4</v>
      </c>
      <c r="Y12" s="8">
        <f t="shared" si="0"/>
        <v>0.19047619047619047</v>
      </c>
      <c r="Z12" s="2">
        <v>2</v>
      </c>
    </row>
    <row r="13" spans="1:26" ht="15.75" thickBot="1">
      <c r="A13" s="1">
        <v>10</v>
      </c>
      <c r="B13" s="26" t="s">
        <v>48</v>
      </c>
      <c r="C13" s="16">
        <v>1</v>
      </c>
      <c r="D13" s="16">
        <v>1</v>
      </c>
      <c r="E13" s="16">
        <v>1</v>
      </c>
      <c r="F13" s="16"/>
      <c r="G13" s="16">
        <v>1</v>
      </c>
      <c r="H13" s="16">
        <v>1</v>
      </c>
      <c r="I13" s="16">
        <v>1</v>
      </c>
      <c r="J13" s="16"/>
      <c r="K13" s="16">
        <v>1</v>
      </c>
      <c r="L13" s="16">
        <v>1</v>
      </c>
      <c r="M13" s="16">
        <v>1</v>
      </c>
      <c r="N13" s="16">
        <v>1</v>
      </c>
      <c r="O13" s="16"/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/>
      <c r="V13" s="16">
        <v>1</v>
      </c>
      <c r="W13" s="16">
        <v>1</v>
      </c>
      <c r="X13" s="2">
        <f t="shared" si="1"/>
        <v>17</v>
      </c>
      <c r="Y13" s="8">
        <f t="shared" si="0"/>
        <v>0.80952380952380953</v>
      </c>
      <c r="Z13" s="2">
        <v>4</v>
      </c>
    </row>
    <row r="14" spans="1:26" ht="15.75" thickBot="1">
      <c r="A14" s="1">
        <v>11</v>
      </c>
      <c r="B14" s="26" t="s">
        <v>49</v>
      </c>
      <c r="C14" s="16">
        <v>1</v>
      </c>
      <c r="D14" s="16"/>
      <c r="E14" s="16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/>
      <c r="R14" s="16">
        <v>1</v>
      </c>
      <c r="S14" s="16"/>
      <c r="T14" s="16"/>
      <c r="U14" s="16">
        <v>1</v>
      </c>
      <c r="V14" s="16"/>
      <c r="W14" s="16"/>
      <c r="X14" s="2">
        <f t="shared" si="1"/>
        <v>13</v>
      </c>
      <c r="Y14" s="8">
        <f t="shared" si="0"/>
        <v>0.61904761904761907</v>
      </c>
      <c r="Z14" s="2">
        <v>3</v>
      </c>
    </row>
    <row r="15" spans="1:26" ht="16.5" thickBot="1">
      <c r="A15" s="24" t="s">
        <v>8</v>
      </c>
      <c r="B15" s="25"/>
      <c r="C15" s="20">
        <f>SUM(C4:C14)/11</f>
        <v>0.90909090909090906</v>
      </c>
      <c r="D15" s="20">
        <f t="shared" ref="D15:W15" si="2">SUM(D4:D14)/11</f>
        <v>0.45454545454545453</v>
      </c>
      <c r="E15" s="20">
        <f t="shared" si="2"/>
        <v>0.54545454545454541</v>
      </c>
      <c r="F15" s="20">
        <f t="shared" si="2"/>
        <v>0.54545454545454541</v>
      </c>
      <c r="G15" s="20">
        <f t="shared" si="2"/>
        <v>0.72727272727272729</v>
      </c>
      <c r="H15" s="20">
        <f t="shared" si="2"/>
        <v>0.72727272727272729</v>
      </c>
      <c r="I15" s="20">
        <f t="shared" si="2"/>
        <v>0.63636363636363635</v>
      </c>
      <c r="J15" s="20">
        <f t="shared" si="2"/>
        <v>0.63636363636363635</v>
      </c>
      <c r="K15" s="20">
        <f t="shared" si="2"/>
        <v>0.63636363636363635</v>
      </c>
      <c r="L15" s="20">
        <f t="shared" si="2"/>
        <v>0.72727272727272729</v>
      </c>
      <c r="M15" s="20">
        <f t="shared" si="2"/>
        <v>0.81818181818181823</v>
      </c>
      <c r="N15" s="20">
        <f t="shared" si="2"/>
        <v>0.72727272727272729</v>
      </c>
      <c r="O15" s="20">
        <f t="shared" si="2"/>
        <v>0.63636363636363635</v>
      </c>
      <c r="P15" s="20">
        <f t="shared" si="2"/>
        <v>0.36363636363636365</v>
      </c>
      <c r="Q15" s="20">
        <f t="shared" si="2"/>
        <v>0.36363636363636365</v>
      </c>
      <c r="R15" s="20">
        <f t="shared" si="2"/>
        <v>0.72727272727272729</v>
      </c>
      <c r="S15" s="20">
        <f t="shared" si="2"/>
        <v>0.54545454545454541</v>
      </c>
      <c r="T15" s="20">
        <f t="shared" si="2"/>
        <v>0.72727272727272729</v>
      </c>
      <c r="U15" s="20">
        <f t="shared" si="2"/>
        <v>0.63636363636363635</v>
      </c>
      <c r="V15" s="20">
        <f t="shared" si="2"/>
        <v>0.54545454545454541</v>
      </c>
      <c r="W15" s="20">
        <f t="shared" si="2"/>
        <v>0.54545454545454541</v>
      </c>
      <c r="X15" s="9"/>
      <c r="Y15" s="3"/>
      <c r="Z15" s="3"/>
    </row>
    <row r="16" spans="1:26">
      <c r="A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1">
        <f>AVERAGE(X4:X14)</f>
        <v>13.181818181818182</v>
      </c>
      <c r="Y16" s="10">
        <f>AVERAGE(Y4:Y14)</f>
        <v>0.62770562770562754</v>
      </c>
      <c r="Z16" s="21">
        <f>AVERAGE(Z4:Z14)</f>
        <v>3.6</v>
      </c>
    </row>
    <row r="17" spans="1:27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7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7">
      <c r="A20" t="s">
        <v>14</v>
      </c>
      <c r="B20">
        <f>COUNTIF(Z4:Z14,5)</f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7">
      <c r="A21" t="s">
        <v>13</v>
      </c>
      <c r="B21">
        <f>COUNTIF(Z4:Z14,4)</f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7">
      <c r="A22" t="s">
        <v>15</v>
      </c>
      <c r="B22">
        <f>COUNTIF(Z4:Z14,3)</f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7">
      <c r="A23" t="s">
        <v>16</v>
      </c>
      <c r="B23">
        <f>COUNTIF(Z4:Z14,2)</f>
        <v>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7">
      <c r="A24" t="s">
        <v>17</v>
      </c>
      <c r="B24" s="12">
        <f>(B20+B21+B22)/11</f>
        <v>0.81818181818181823</v>
      </c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7">
      <c r="A25" t="s">
        <v>18</v>
      </c>
      <c r="B25" s="12">
        <f>SUM(B20:B21)/11</f>
        <v>0.63636363636363635</v>
      </c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7">
      <c r="A26" t="s">
        <v>19</v>
      </c>
      <c r="B26" s="13">
        <f>(B20+B21*0.64+B22*0.36+B23*0.14)/11</f>
        <v>0.48545454545454542</v>
      </c>
      <c r="C26" s="19"/>
      <c r="D26" s="19"/>
      <c r="E26" s="19"/>
      <c r="F26" s="19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mergeCells count="5">
    <mergeCell ref="A1:Z1"/>
    <mergeCell ref="A2:Z2"/>
    <mergeCell ref="C9:W9"/>
    <mergeCell ref="A15:B15"/>
    <mergeCell ref="A18:A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uchitel</dc:creator>
  <cp:lastModifiedBy>Admin</cp:lastModifiedBy>
  <dcterms:created xsi:type="dcterms:W3CDTF">2015-05-15T10:10:34Z</dcterms:created>
  <dcterms:modified xsi:type="dcterms:W3CDTF">2016-10-22T16:12:23Z</dcterms:modified>
</cp:coreProperties>
</file>