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7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7" i="1"/>
  <c r="B26"/>
  <c r="N18"/>
  <c r="M18"/>
  <c r="B28"/>
  <c r="K17" l="1"/>
  <c r="J17"/>
  <c r="H17"/>
  <c r="G17"/>
  <c r="F17"/>
  <c r="E17"/>
  <c r="D17"/>
  <c r="C17"/>
  <c r="M14"/>
  <c r="L14"/>
  <c r="L15"/>
  <c r="M15" s="1"/>
  <c r="L16"/>
  <c r="M16" s="1"/>
  <c r="I17" l="1"/>
  <c r="B25" l="1"/>
  <c r="B24"/>
  <c r="B23"/>
  <c r="B22"/>
  <c r="L5" l="1"/>
  <c r="M5" s="1"/>
  <c r="L7"/>
  <c r="M7" s="1"/>
  <c r="L8"/>
  <c r="M8" s="1"/>
  <c r="L9"/>
  <c r="M9" s="1"/>
  <c r="L10"/>
  <c r="M10" s="1"/>
  <c r="L11"/>
  <c r="M11" s="1"/>
  <c r="L12"/>
  <c r="M12" s="1"/>
  <c r="L13"/>
  <c r="M13" s="1"/>
  <c r="L6"/>
  <c r="M6" s="1"/>
  <c r="L4"/>
  <c r="M4" s="1"/>
  <c r="L18" l="1"/>
</calcChain>
</file>

<file path=xl/sharedStrings.xml><?xml version="1.0" encoding="utf-8"?>
<sst xmlns="http://schemas.openxmlformats.org/spreadsheetml/2006/main" count="42" uniqueCount="42">
  <si>
    <t>ПОЭЛЕМЕНТНЫЙ АНАЛИЗ КОНТРОЛЬНОЙ РАБОТЫ</t>
  </si>
  <si>
    <t>№ п\п</t>
  </si>
  <si>
    <r>
      <t xml:space="preserve">        </t>
    </r>
    <r>
      <rPr>
        <b/>
        <u/>
        <sz val="10"/>
        <color theme="1"/>
        <rFont val="Times New Roman"/>
        <family val="1"/>
        <charset val="204"/>
      </rPr>
      <t>Тема задания</t>
    </r>
  </si>
  <si>
    <t>1 задание (1б.)</t>
  </si>
  <si>
    <t>Кл-во баллов</t>
  </si>
  <si>
    <t>отметка</t>
  </si>
  <si>
    <r>
      <t xml:space="preserve">К </t>
    </r>
    <r>
      <rPr>
        <b/>
        <vertAlign val="subscript"/>
        <sz val="10"/>
        <color theme="1"/>
        <rFont val="Times New Roman"/>
        <family val="1"/>
        <charset val="204"/>
      </rPr>
      <t>ус</t>
    </r>
  </si>
  <si>
    <t>среднее</t>
  </si>
  <si>
    <t>Кол-во"4"-</t>
  </si>
  <si>
    <t>Кол-во"5"-</t>
  </si>
  <si>
    <t>Кол-во"3"-</t>
  </si>
  <si>
    <t>Кол-во"2"-</t>
  </si>
  <si>
    <t xml:space="preserve">% успев - </t>
  </si>
  <si>
    <t>% кач-ва</t>
  </si>
  <si>
    <t>СОУ</t>
  </si>
  <si>
    <t>2 задание (3б.)</t>
  </si>
  <si>
    <t>3 задание (2б.)</t>
  </si>
  <si>
    <t>4 задание (2б.)</t>
  </si>
  <si>
    <t>5 задание (2б.)</t>
  </si>
  <si>
    <t>6 задание (3б.)</t>
  </si>
  <si>
    <t>8 задание (1б.)</t>
  </si>
  <si>
    <t>% выполнения  задания</t>
  </si>
  <si>
    <t>9 задание (2б.)</t>
  </si>
  <si>
    <t>7 задание (1б.)</t>
  </si>
  <si>
    <r>
      <t xml:space="preserve">Предмет </t>
    </r>
    <r>
      <rPr>
        <b/>
        <i/>
        <u/>
        <sz val="12"/>
        <color theme="1"/>
        <rFont val="Times New Roman"/>
        <family val="1"/>
        <charset val="204"/>
      </rPr>
      <t>информатика</t>
    </r>
    <r>
      <rPr>
        <b/>
        <sz val="12"/>
        <color theme="1"/>
        <rFont val="Times New Roman"/>
        <family val="1"/>
        <charset val="204"/>
      </rPr>
      <t xml:space="preserve">  Класс 7А  Ф.И.О. учителя </t>
    </r>
    <r>
      <rPr>
        <b/>
        <i/>
        <u/>
        <sz val="12"/>
        <color theme="1"/>
        <rFont val="Times New Roman"/>
        <family val="1"/>
        <charset val="204"/>
      </rPr>
      <t>Кулбаева Мария Михайловна</t>
    </r>
    <r>
      <rPr>
        <b/>
        <sz val="12"/>
        <color theme="1"/>
        <rFont val="Times New Roman"/>
        <family val="1"/>
        <charset val="204"/>
      </rPr>
      <t xml:space="preserve">             </t>
    </r>
    <r>
      <rPr>
        <b/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Дата проведения 07</t>
    </r>
    <r>
      <rPr>
        <b/>
        <i/>
        <u/>
        <sz val="12"/>
        <color theme="1"/>
        <rFont val="Times New Roman"/>
        <family val="1"/>
        <charset val="204"/>
      </rPr>
      <t>.09.2015</t>
    </r>
    <r>
      <rPr>
        <b/>
        <sz val="12"/>
        <color theme="1"/>
        <rFont val="Times New Roman"/>
        <family val="1"/>
        <charset val="204"/>
      </rPr>
      <t xml:space="preserve">  Максимальный балл 17</t>
    </r>
    <r>
      <rPr>
        <b/>
        <i/>
        <u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</si>
  <si>
    <t>не была на уроке</t>
  </si>
  <si>
    <t>Затруднения вызвали задания по темам:</t>
  </si>
  <si>
    <t>1. Алгоритмизация (представить рисунок по заданному алгоритму)</t>
  </si>
  <si>
    <t>2. Понятия форм мышления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</si>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</sst>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charset val="204"/>
    </font>
    <font>
      <sz val="9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>
      <alignment horizontal="left" vertical="center"/>
    </xf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textRotation="90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2" fontId="0" fillId="0" borderId="0" xfId="0" applyNumberFormat="1"/>
    <xf numFmtId="0" fontId="26" fillId="0" borderId="19" xfId="42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pane ySplit="3" topLeftCell="A8" activePane="bottomLeft" state="frozen"/>
      <selection pane="bottomLeft" activeCell="B4" sqref="B4:B16"/>
    </sheetView>
  </sheetViews>
  <sheetFormatPr defaultRowHeight="15"/>
  <cols>
    <col min="1" max="1" width="10.42578125" customWidth="1"/>
    <col min="2" max="2" width="17.28515625" customWidth="1"/>
    <col min="3" max="3" width="8.140625" customWidth="1"/>
    <col min="12" max="13" width="11.42578125" bestFit="1" customWidth="1"/>
  </cols>
  <sheetData>
    <row r="1" spans="1:14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50.25" customHeight="1" thickBo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77.25" customHeight="1">
      <c r="A3" s="5" t="s">
        <v>1</v>
      </c>
      <c r="B3" s="6" t="s">
        <v>2</v>
      </c>
      <c r="C3" s="7" t="s">
        <v>3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23</v>
      </c>
      <c r="J3" s="7" t="s">
        <v>20</v>
      </c>
      <c r="K3" s="7" t="s">
        <v>22</v>
      </c>
      <c r="L3" s="8" t="s">
        <v>4</v>
      </c>
      <c r="M3" s="9" t="s">
        <v>6</v>
      </c>
      <c r="N3" s="5" t="s">
        <v>5</v>
      </c>
    </row>
    <row r="4" spans="1:14" ht="20.100000000000001" customHeight="1" thickBot="1">
      <c r="A4" s="1">
        <v>1</v>
      </c>
      <c r="B4" s="17" t="s">
        <v>29</v>
      </c>
      <c r="C4" s="25" t="s">
        <v>25</v>
      </c>
      <c r="D4" s="26"/>
      <c r="E4" s="26"/>
      <c r="F4" s="26"/>
      <c r="G4" s="26"/>
      <c r="H4" s="26"/>
      <c r="I4" s="26"/>
      <c r="J4" s="26"/>
      <c r="K4" s="27"/>
      <c r="L4" s="3">
        <f t="shared" ref="L4:L13" si="0">SUM(C4:K4)</f>
        <v>0</v>
      </c>
      <c r="M4" s="10">
        <f>L4/17</f>
        <v>0</v>
      </c>
      <c r="N4" s="3"/>
    </row>
    <row r="5" spans="1:14" ht="20.100000000000001" customHeight="1" thickBot="1">
      <c r="A5" s="1">
        <v>2</v>
      </c>
      <c r="B5" s="17" t="s">
        <v>30</v>
      </c>
      <c r="C5" s="2">
        <v>1</v>
      </c>
      <c r="D5" s="2">
        <v>3</v>
      </c>
      <c r="E5" s="2">
        <v>3</v>
      </c>
      <c r="F5" s="3">
        <v>2</v>
      </c>
      <c r="G5" s="3">
        <v>0</v>
      </c>
      <c r="H5" s="3">
        <v>2</v>
      </c>
      <c r="I5" s="3">
        <v>0</v>
      </c>
      <c r="J5" s="3">
        <v>0</v>
      </c>
      <c r="K5" s="3">
        <v>0</v>
      </c>
      <c r="L5" s="3">
        <f t="shared" si="0"/>
        <v>11</v>
      </c>
      <c r="M5" s="10">
        <f t="shared" ref="M5:M16" si="1">L5/17</f>
        <v>0.6470588235294118</v>
      </c>
      <c r="N5" s="3">
        <v>3</v>
      </c>
    </row>
    <row r="6" spans="1:14" ht="20.100000000000001" customHeight="1" thickBot="1">
      <c r="A6" s="1">
        <v>3</v>
      </c>
      <c r="B6" s="17" t="s">
        <v>31</v>
      </c>
      <c r="C6" s="2">
        <v>1</v>
      </c>
      <c r="D6" s="2">
        <v>3</v>
      </c>
      <c r="E6" s="2">
        <v>2</v>
      </c>
      <c r="F6" s="3">
        <v>0</v>
      </c>
      <c r="G6" s="3">
        <v>0</v>
      </c>
      <c r="H6" s="3">
        <v>2</v>
      </c>
      <c r="I6" s="3">
        <v>1</v>
      </c>
      <c r="J6" s="3">
        <v>0</v>
      </c>
      <c r="K6" s="3">
        <v>0</v>
      </c>
      <c r="L6" s="3">
        <f t="shared" si="0"/>
        <v>9</v>
      </c>
      <c r="M6" s="10">
        <f t="shared" si="1"/>
        <v>0.52941176470588236</v>
      </c>
      <c r="N6" s="3">
        <v>3</v>
      </c>
    </row>
    <row r="7" spans="1:14" ht="20.100000000000001" customHeight="1" thickBot="1">
      <c r="A7" s="1">
        <v>4</v>
      </c>
      <c r="B7" s="17" t="s">
        <v>32</v>
      </c>
      <c r="C7" s="2">
        <v>1</v>
      </c>
      <c r="D7" s="2">
        <v>3</v>
      </c>
      <c r="E7" s="2">
        <v>1</v>
      </c>
      <c r="F7" s="3">
        <v>2</v>
      </c>
      <c r="G7" s="3">
        <v>1</v>
      </c>
      <c r="H7" s="3">
        <v>3</v>
      </c>
      <c r="I7" s="3">
        <v>1</v>
      </c>
      <c r="J7" s="3">
        <v>1</v>
      </c>
      <c r="K7" s="3">
        <v>0</v>
      </c>
      <c r="L7" s="3">
        <f t="shared" si="0"/>
        <v>13</v>
      </c>
      <c r="M7" s="10">
        <f t="shared" si="1"/>
        <v>0.76470588235294112</v>
      </c>
      <c r="N7" s="3">
        <v>4</v>
      </c>
    </row>
    <row r="8" spans="1:14" ht="20.100000000000001" customHeight="1" thickBot="1">
      <c r="A8" s="1">
        <v>5</v>
      </c>
      <c r="B8" s="17" t="s">
        <v>33</v>
      </c>
      <c r="C8" s="2">
        <v>1</v>
      </c>
      <c r="D8" s="2">
        <v>3</v>
      </c>
      <c r="E8" s="2">
        <v>1</v>
      </c>
      <c r="F8" s="3">
        <v>1</v>
      </c>
      <c r="G8" s="3">
        <v>1</v>
      </c>
      <c r="H8" s="3">
        <v>2</v>
      </c>
      <c r="I8" s="3">
        <v>1</v>
      </c>
      <c r="J8" s="3">
        <v>1</v>
      </c>
      <c r="K8" s="3">
        <v>0</v>
      </c>
      <c r="L8" s="3">
        <f t="shared" si="0"/>
        <v>11</v>
      </c>
      <c r="M8" s="10">
        <f t="shared" si="1"/>
        <v>0.6470588235294118</v>
      </c>
      <c r="N8" s="3">
        <v>3</v>
      </c>
    </row>
    <row r="9" spans="1:14" ht="20.100000000000001" customHeight="1" thickBot="1">
      <c r="A9" s="1">
        <v>6</v>
      </c>
      <c r="B9" s="17" t="s">
        <v>34</v>
      </c>
      <c r="C9" s="2">
        <v>1</v>
      </c>
      <c r="D9" s="2">
        <v>2</v>
      </c>
      <c r="E9" s="2">
        <v>2</v>
      </c>
      <c r="F9" s="3">
        <v>2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8</v>
      </c>
      <c r="M9" s="10">
        <f t="shared" si="1"/>
        <v>0.47058823529411764</v>
      </c>
      <c r="N9" s="3">
        <v>3</v>
      </c>
    </row>
    <row r="10" spans="1:14" ht="20.100000000000001" customHeight="1" thickBot="1">
      <c r="A10" s="1">
        <v>7</v>
      </c>
      <c r="B10" s="17" t="s">
        <v>35</v>
      </c>
      <c r="C10" s="2">
        <v>1</v>
      </c>
      <c r="D10" s="2">
        <v>3</v>
      </c>
      <c r="E10" s="2">
        <v>2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0</v>
      </c>
      <c r="L10" s="3">
        <f t="shared" si="0"/>
        <v>11</v>
      </c>
      <c r="M10" s="10">
        <f t="shared" si="1"/>
        <v>0.6470588235294118</v>
      </c>
      <c r="N10" s="3">
        <v>3</v>
      </c>
    </row>
    <row r="11" spans="1:14" ht="20.100000000000001" customHeight="1" thickBot="1">
      <c r="A11" s="1">
        <v>8</v>
      </c>
      <c r="B11" s="17" t="s">
        <v>36</v>
      </c>
      <c r="C11" s="2">
        <v>0</v>
      </c>
      <c r="D11" s="2">
        <v>1</v>
      </c>
      <c r="E11" s="2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f t="shared" si="0"/>
        <v>3</v>
      </c>
      <c r="M11" s="10">
        <f t="shared" si="1"/>
        <v>0.17647058823529413</v>
      </c>
      <c r="N11" s="3">
        <v>2</v>
      </c>
    </row>
    <row r="12" spans="1:14" ht="20.100000000000001" customHeight="1" thickBot="1">
      <c r="A12" s="1">
        <v>9</v>
      </c>
      <c r="B12" s="17" t="s">
        <v>37</v>
      </c>
      <c r="C12" s="2">
        <v>1</v>
      </c>
      <c r="D12" s="2">
        <v>3</v>
      </c>
      <c r="E12" s="2">
        <v>2</v>
      </c>
      <c r="F12" s="3">
        <v>1</v>
      </c>
      <c r="G12" s="3">
        <v>2</v>
      </c>
      <c r="H12" s="3">
        <v>1</v>
      </c>
      <c r="I12" s="3">
        <v>1</v>
      </c>
      <c r="J12" s="3">
        <v>1</v>
      </c>
      <c r="K12" s="3">
        <v>0</v>
      </c>
      <c r="L12" s="3">
        <f t="shared" si="0"/>
        <v>12</v>
      </c>
      <c r="M12" s="10">
        <f t="shared" si="1"/>
        <v>0.70588235294117652</v>
      </c>
      <c r="N12" s="3">
        <v>4</v>
      </c>
    </row>
    <row r="13" spans="1:14" ht="20.100000000000001" customHeight="1" thickBot="1">
      <c r="A13" s="1">
        <v>10</v>
      </c>
      <c r="B13" s="17" t="s">
        <v>38</v>
      </c>
      <c r="C13" s="2">
        <v>0</v>
      </c>
      <c r="D13" s="2">
        <v>2</v>
      </c>
      <c r="E13" s="2">
        <v>2</v>
      </c>
      <c r="F13" s="3">
        <v>1</v>
      </c>
      <c r="G13" s="3">
        <v>2</v>
      </c>
      <c r="H13" s="3">
        <v>1</v>
      </c>
      <c r="I13" s="3">
        <v>1</v>
      </c>
      <c r="J13" s="3">
        <v>0</v>
      </c>
      <c r="K13" s="3">
        <v>0</v>
      </c>
      <c r="L13" s="3">
        <f t="shared" si="0"/>
        <v>9</v>
      </c>
      <c r="M13" s="10">
        <f t="shared" si="1"/>
        <v>0.52941176470588236</v>
      </c>
      <c r="N13" s="3">
        <v>3</v>
      </c>
    </row>
    <row r="14" spans="1:14" ht="20.100000000000001" customHeight="1" thickBot="1">
      <c r="A14" s="1">
        <v>11</v>
      </c>
      <c r="B14" s="17" t="s">
        <v>39</v>
      </c>
      <c r="C14" s="18">
        <v>1</v>
      </c>
      <c r="D14" s="18">
        <v>3</v>
      </c>
      <c r="E14" s="18">
        <v>2</v>
      </c>
      <c r="F14" s="19">
        <v>1</v>
      </c>
      <c r="G14" s="19">
        <v>2</v>
      </c>
      <c r="H14" s="19">
        <v>0</v>
      </c>
      <c r="I14" s="19">
        <v>0</v>
      </c>
      <c r="J14" s="19">
        <v>1</v>
      </c>
      <c r="K14" s="19">
        <v>0</v>
      </c>
      <c r="L14" s="3">
        <f t="shared" ref="L14:L16" si="2">SUM(C14:K14)</f>
        <v>10</v>
      </c>
      <c r="M14" s="10">
        <f t="shared" si="1"/>
        <v>0.58823529411764708</v>
      </c>
      <c r="N14" s="3">
        <v>3</v>
      </c>
    </row>
    <row r="15" spans="1:14" ht="20.100000000000001" customHeight="1" thickBot="1">
      <c r="A15" s="1">
        <v>12</v>
      </c>
      <c r="B15" s="17" t="s">
        <v>40</v>
      </c>
      <c r="C15" s="20">
        <v>1</v>
      </c>
      <c r="D15" s="20">
        <v>3</v>
      </c>
      <c r="E15" s="20">
        <v>2</v>
      </c>
      <c r="F15" s="20">
        <v>0</v>
      </c>
      <c r="G15" s="20">
        <v>0</v>
      </c>
      <c r="H15" s="20">
        <v>2</v>
      </c>
      <c r="I15" s="20">
        <v>1</v>
      </c>
      <c r="J15" s="20">
        <v>0</v>
      </c>
      <c r="K15" s="20">
        <v>0</v>
      </c>
      <c r="L15" s="3">
        <f t="shared" si="2"/>
        <v>9</v>
      </c>
      <c r="M15" s="10">
        <f t="shared" si="1"/>
        <v>0.52941176470588236</v>
      </c>
      <c r="N15" s="3">
        <v>3</v>
      </c>
    </row>
    <row r="16" spans="1:14" ht="20.100000000000001" customHeight="1" thickBot="1">
      <c r="A16" s="1">
        <v>13</v>
      </c>
      <c r="B16" s="17" t="s">
        <v>41</v>
      </c>
      <c r="C16" s="2">
        <v>0</v>
      </c>
      <c r="D16" s="2">
        <v>2</v>
      </c>
      <c r="E16" s="2">
        <v>1</v>
      </c>
      <c r="F16" s="3">
        <v>2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  <c r="L16" s="3">
        <f t="shared" si="2"/>
        <v>9</v>
      </c>
      <c r="M16" s="10">
        <f t="shared" si="1"/>
        <v>0.52941176470588236</v>
      </c>
      <c r="N16" s="3">
        <v>3</v>
      </c>
    </row>
    <row r="17" spans="1:15" ht="25.5" customHeight="1" thickBot="1">
      <c r="A17" s="23" t="s">
        <v>21</v>
      </c>
      <c r="B17" s="24"/>
      <c r="C17" s="11">
        <f>SUM(C4:C16)/11</f>
        <v>0.81818181818181823</v>
      </c>
      <c r="D17" s="11">
        <f>SUM(D4:D16)/33</f>
        <v>0.93939393939393945</v>
      </c>
      <c r="E17" s="11">
        <f>SUM(E4:E16)/22</f>
        <v>0.95454545454545459</v>
      </c>
      <c r="F17" s="11">
        <f>SUM(F4:F16)/22</f>
        <v>0.59090909090909094</v>
      </c>
      <c r="G17" s="11">
        <f>SUM(G4:G16)/22</f>
        <v>0.45454545454545453</v>
      </c>
      <c r="H17" s="11">
        <f>SUM(H4:H16)/33</f>
        <v>0.54545454545454541</v>
      </c>
      <c r="I17" s="11">
        <f>SUM(I4:I16)/11</f>
        <v>0.63636363636363635</v>
      </c>
      <c r="J17" s="11">
        <f>SUM(J4:J16)/11</f>
        <v>0.54545454545454541</v>
      </c>
      <c r="K17" s="11">
        <f>SUM(K4:K16)/22</f>
        <v>0</v>
      </c>
      <c r="L17" s="11"/>
      <c r="M17" s="4"/>
      <c r="N17" s="4"/>
    </row>
    <row r="18" spans="1:15">
      <c r="A18" t="s">
        <v>7</v>
      </c>
      <c r="L18" s="14">
        <f>AVERAGE(L4:L16)</f>
        <v>8.8461538461538467</v>
      </c>
      <c r="M18" s="12">
        <f>AVERAGE(M5:M16)</f>
        <v>0.56372549019607832</v>
      </c>
      <c r="N18" s="13">
        <f>AVERAGE(N5:N16)</f>
        <v>3.0833333333333335</v>
      </c>
    </row>
    <row r="20" spans="1:15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>
      <c r="F21" t="s">
        <v>26</v>
      </c>
    </row>
    <row r="22" spans="1:15">
      <c r="A22" t="s">
        <v>9</v>
      </c>
      <c r="B22">
        <f>COUNTIF(N4:N16,5)</f>
        <v>0</v>
      </c>
      <c r="F22" t="s">
        <v>27</v>
      </c>
    </row>
    <row r="23" spans="1:15">
      <c r="A23" t="s">
        <v>8</v>
      </c>
      <c r="B23">
        <f>COUNTIF(N4:N16,4)</f>
        <v>2</v>
      </c>
      <c r="F23" t="s">
        <v>28</v>
      </c>
    </row>
    <row r="24" spans="1:15">
      <c r="A24" t="s">
        <v>10</v>
      </c>
      <c r="B24">
        <f>COUNTIF(N4:N16,3)</f>
        <v>9</v>
      </c>
    </row>
    <row r="25" spans="1:15">
      <c r="A25" t="s">
        <v>11</v>
      </c>
      <c r="B25">
        <f>COUNTIF(N4:N16,2)</f>
        <v>1</v>
      </c>
    </row>
    <row r="26" spans="1:15">
      <c r="A26" t="s">
        <v>12</v>
      </c>
      <c r="B26" s="15">
        <f>(B22+B23+B24)/12</f>
        <v>0.91666666666666663</v>
      </c>
    </row>
    <row r="27" spans="1:15">
      <c r="A27" t="s">
        <v>13</v>
      </c>
      <c r="B27" s="15">
        <f>SUM(B22:B23)/12</f>
        <v>0.16666666666666666</v>
      </c>
    </row>
    <row r="28" spans="1:15">
      <c r="A28" t="s">
        <v>14</v>
      </c>
      <c r="B28" s="16">
        <f>(B22+B23*0.64+B24*0.36+B25*0.14)/12</f>
        <v>0.38833333333333325</v>
      </c>
    </row>
  </sheetData>
  <mergeCells count="5">
    <mergeCell ref="A1:N1"/>
    <mergeCell ref="A2:N2"/>
    <mergeCell ref="A17:B17"/>
    <mergeCell ref="A20:O20"/>
    <mergeCell ref="C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uchitel</dc:creator>
  <cp:lastModifiedBy>Admin</cp:lastModifiedBy>
  <dcterms:created xsi:type="dcterms:W3CDTF">2015-05-15T10:10:34Z</dcterms:created>
  <dcterms:modified xsi:type="dcterms:W3CDTF">2016-10-22T16:17:48Z</dcterms:modified>
</cp:coreProperties>
</file>